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1"/>
  </bookViews>
  <sheets>
    <sheet name="CHUYEN MUC ĐÍCH" sheetId="1" r:id="rId1"/>
    <sheet name="THU HOI ĐẤT" sheetId="2" r:id="rId2"/>
  </sheets>
  <definedNames>
    <definedName name="_xlnm.Print_Area" localSheetId="0">'CHUYEN MUC ĐÍCH'!$A$1:$L$13</definedName>
    <definedName name="_xlnm.Print_Area" localSheetId="1">'THU HOI ĐẤT'!$A$1:$L$32</definedName>
    <definedName name="_xlnm.Print_Titles" localSheetId="0">'CHUYEN MUC ĐÍCH'!$5:$6</definedName>
    <definedName name="_xlnm.Print_Titles" localSheetId="1">'THU HOI ĐẤT'!$5:$6</definedName>
  </definedNames>
  <calcPr fullCalcOnLoad="1"/>
</workbook>
</file>

<file path=xl/sharedStrings.xml><?xml version="1.0" encoding="utf-8"?>
<sst xmlns="http://schemas.openxmlformats.org/spreadsheetml/2006/main" count="135" uniqueCount="93">
  <si>
    <t>STT</t>
  </si>
  <si>
    <t>Đất khác</t>
  </si>
  <si>
    <t>I</t>
  </si>
  <si>
    <t>Dự án, công trình</t>
  </si>
  <si>
    <t>Trong đó</t>
  </si>
  <si>
    <t>Nguồn vốn</t>
  </si>
  <si>
    <t xml:space="preserve">Chủ đầu tư </t>
  </si>
  <si>
    <t xml:space="preserve">Đất rừng phòng hộ </t>
  </si>
  <si>
    <t xml:space="preserve">Đất rừng đặc dụng </t>
  </si>
  <si>
    <t>Đất lúa</t>
  </si>
  <si>
    <t>UBND huyện Hàm Thuận Nam</t>
  </si>
  <si>
    <t>Trạm biến áp 110kV Thung lũng Đại dương và đường dây đấu nối</t>
  </si>
  <si>
    <t>Công ty Điện lực Bình Thuận</t>
  </si>
  <si>
    <t>II</t>
  </si>
  <si>
    <t>Đất thủy lợi</t>
  </si>
  <si>
    <t>Diện tích dự án
 (ha)</t>
  </si>
  <si>
    <t>Ngoài ngân sách</t>
  </si>
  <si>
    <t>Đất ở tại nông thôn</t>
  </si>
  <si>
    <t>Mương Mán</t>
  </si>
  <si>
    <t>Đất giao thông</t>
  </si>
  <si>
    <t>Tuyến đường số 2, khu dịch vụ - công viên tái định cư Hưng Long, thành phố Phan Thiết</t>
  </si>
  <si>
    <t>Đất công trình năng lượng</t>
  </si>
  <si>
    <t>UBND thành phố Phan Thiết</t>
  </si>
  <si>
    <t xml:space="preserve"> Hưng Long</t>
  </si>
  <si>
    <t xml:space="preserve">Quyết định số 3215/QĐ-UBND ngày 25/12/2020 của UBND tỉnh </t>
  </si>
  <si>
    <t>Tiến Thành, Phan Thiết</t>
  </si>
  <si>
    <t>Quyết định số 934/QĐ-
UBND ngày 16/4/2019 của UBND tỉnh Bình Thuận; Công văn số 5966/BCT-ĐL ngày 14/8/2020 của Bộ Công Thương</t>
  </si>
  <si>
    <t>Hàm Cường, Hàm Thuận Nam</t>
  </si>
  <si>
    <t>Trước đây công trình thuộc Nghị quyết số 12/2016/NQ-HĐND ngày 12/12/2016 của HĐND tỉnh; đang thực hiện công tác đền bù 15 hộ: đã phê duyệt kinh phí bồi thường cho 06 hộ, còn 06 hộ phường Hưng Long đang xét nguồn gốc, 03 hộ đang điều chỉnh thông báo thu hồi đất.</t>
  </si>
  <si>
    <t>Đất xây dựng cơ sở văn hoá</t>
  </si>
  <si>
    <t>Xuân An</t>
  </si>
  <si>
    <t>Đền thờ Liệt Sĩ thành phố Phan Thiết</t>
  </si>
  <si>
    <t xml:space="preserve">Quyết định số 2363/QĐ-UBND ngày 31/12/2012 của UBND thành phố Phan Thiết </t>
  </si>
  <si>
    <t xml:space="preserve">Công trình đã thi công hoàn thành vào tháng 6/2014. Hiện nay, đang lập lại hồ sơ thu hồi đất và bồi thường cho 02 hộ theo Bản án số 05/2019/HC-ST ngày 12/4/2019 và Thông báo số 138/TB-TA ngày 29/10/2020 của Tòa án nhân dân thành phố Phan Thiết. </t>
  </si>
  <si>
    <t>Ghi chú</t>
  </si>
  <si>
    <t>Cơ sở pháp lý</t>
  </si>
  <si>
    <t>Huyện Hàm Thuận Nam</t>
  </si>
  <si>
    <t>Đường nối từ đường 27/4 đến Chợ xã Tam Thanh</t>
  </si>
  <si>
    <t>UBND huyện Phú Quý</t>
  </si>
  <si>
    <t>Quyết định số 1884/QĐ-UBND ngày 23/11/2020 của UBND huyện Phú Quý.</t>
  </si>
  <si>
    <t>Huyện Phú Quý</t>
  </si>
  <si>
    <t>Trong ngân sách</t>
  </si>
  <si>
    <t>Nhà máy điện gió Hòa Thắng 1.2 (Bổ sung 35 ha)</t>
  </si>
  <si>
    <t>Công ty Cổ phần năng lượng Hòa Thắng</t>
  </si>
  <si>
    <t>Huyện Bắc Bình</t>
  </si>
  <si>
    <t>Công ty TNHH Năng lượng tái tạo 2 Bình Thuận</t>
  </si>
  <si>
    <t>Bình Thạnh</t>
  </si>
  <si>
    <t>Tuyến đường vào dự án Khai thác và chế biến đá xây dựng mỏ Núi Dây</t>
  </si>
  <si>
    <t>Sông Bình</t>
  </si>
  <si>
    <t>Huyện Tuy Phong</t>
  </si>
  <si>
    <t>Hoàn thiện khu tưới hệ thống thuỷ lợi Tà Pao</t>
  </si>
  <si>
    <t>Ban QLDA nông nghiệp và phát triển nông thôn tỉnh</t>
  </si>
  <si>
    <t>Quyết định số 2221/QĐ-BNN-XD ngày 25/7/2008 và Quyết định số 3500/QĐ-BNN-XD ngày 04/9/2020 của Bộ Nông nghiệp và Phát triển nông thôn</t>
  </si>
  <si>
    <t>Huyện Tánh Linh</t>
  </si>
  <si>
    <t>Thành phố Phan Thiết</t>
  </si>
  <si>
    <t>Mở rộng đường từ đá Ông Địa đến khu du lịch Hoàng Ngọc, thành phố Phan Thiết</t>
  </si>
  <si>
    <t>UBND thành phố</t>
  </si>
  <si>
    <t>Tổng cộng</t>
  </si>
  <si>
    <t>Tam Thanh</t>
  </si>
  <si>
    <t>Hàm Tiến</t>
  </si>
  <si>
    <t xml:space="preserve">Quyết định số 1471/QĐ-
UBND ngày 27/5/2016 của UBND tỉnh và Quyết định số 3215/QĐ-UBND ngày 25/12/2020 của UBND tỉnh. </t>
  </si>
  <si>
    <t>Địa điểm
(xã, phường, thị trấn)</t>
  </si>
  <si>
    <t>Đường dây 110kV đấu nối dự án Nhà máy phong điện 1 - Bình Thuận giai đoạn 2</t>
  </si>
  <si>
    <t>TỔNG CỘNG</t>
  </si>
  <si>
    <t xml:space="preserve">Quyết định chủ trương đầu tư (nguyên tắc) số 1034/QĐ-UBND ngày 17/4/2017 và Quyết định số 170/QĐ-UBND ngày 17/01/2019 của UBND tỉnh </t>
  </si>
  <si>
    <t xml:space="preserve">Công ty TNHH Rạng Đông </t>
  </si>
  <si>
    <t>Dự án có trong danh mục điều chỉnh quy hoạch sử dụng đất đến năm 2020 của huyện Bắc Bình. Nhà đầu tư chịu mọi chi phí đầu tư tuyến đường, không yêu cầu bồi hoàn và sau khi thi công xong thì bàn giao tuyến đường cho Nhà nước quản lý</t>
  </si>
  <si>
    <t xml:space="preserve">Quyết định số 1107/QD-UBND ngày 06/5/2019, số 1968/QĐ-UBND ngày 14/8/2020 của UBND tỉnh </t>
  </si>
  <si>
    <t>Dự án đi qua địa bàn huyện Hàm Thuận Nam và thành phố Phan Thiết</t>
  </si>
  <si>
    <t xml:space="preserve">DANH MỤC DỰ ÁN THUỘC TRƯỜNG HỢP NHÀ NƯỚC THU HỒI ĐẤT
BỔ SUNG THỰC HIỆN TRONG NĂM 2021 
</t>
  </si>
  <si>
    <t>Các xã</t>
  </si>
  <si>
    <t xml:space="preserve">Quyết định số 4761/QĐ-BCT ngày 24/12/2018 và Công văn số 7297/BCT-ĐL ngày 30/9/2020 của Bộ Công Thương; Giấy chứng nhận đăng ký đầu tư số 8148876483 ngày 29/5/2018 và Công văn số 10/UBND-KT ngày 04/01/2021 của UBND tỉnh </t>
  </si>
  <si>
    <t>Công văn số 1400/UBND-ĐTQH ngày 26/4/2021 của UBND tỉnh và Quyết định số 43A QĐ/TH-KS.RĐ ngày 06/5/2021 của Công ty TNHH Khoáng sản Rạng Đông</t>
  </si>
  <si>
    <t>Biểu số 1:</t>
  </si>
  <si>
    <t>Quyết định số 2221/QĐ-BNN-XD ngày 25/7/2008 và Quyết định số 3500/QĐ-BNN-XD ngày 04/9/2020 của Bộ Nông nghiệp và PTNT</t>
  </si>
  <si>
    <t>Biểu số 2:</t>
  </si>
  <si>
    <t>Ban QLDA Nông nghiệp và Phát triển nông thôn tỉnh</t>
  </si>
  <si>
    <t>Khu tái định cư Mương Mán (phục vụ di dời tái định cư dự án đường cao tốc đoạn qua huyện Hàm Thuận Nam)</t>
  </si>
  <si>
    <t>Hoàn thiện khu tưới hệ thống thủy lợi Tà Pao</t>
  </si>
  <si>
    <t>DANH MỤC DỰ ÁN CHUYỂN MỤC ĐÍCH SỬ DỤNG ĐẤT LÚA
BỔ SUNG THỰC HIỆN NĂM 2021</t>
  </si>
  <si>
    <t xml:space="preserve">Dự án đã có Quyết định thu hồi đất và đã thực hiện công tác bồi thường. Tuy nhiên, vẫn còn vướng 14 hộ chưa nhận tiền bồi thường. Hiện nay, đang tiếp tục thực hiện công tác thu hồi đất và đền bù giải tỏa. </t>
  </si>
  <si>
    <t>A</t>
  </si>
  <si>
    <t>B</t>
  </si>
  <si>
    <t>Dự án có trong danh mục công trình Nhà nước thu hồi đất được HĐND tỉnh thông qua tại Nghị quyết 80/NQ-HĐND ngày 25/7/2019 nhưng chưa có trong danh mục chuyển mục đích sử dụng đất lúa. Dự án này đã được đo đạc địa chính và UBND huyện Hàm Thuận Nam hoàn thành công tác bồi thường có phát sinh diện tích đất trồng lúa trong dự án.</t>
  </si>
  <si>
    <t>Dự án được HĐND tỉnh phê duyệt chủ trương đầu tư tại Nghị quyết số 24/NQ-HĐND ngày 17/8/2021.</t>
  </si>
  <si>
    <t>C</t>
  </si>
  <si>
    <t>D</t>
  </si>
  <si>
    <t>E</t>
  </si>
  <si>
    <t>Đ</t>
  </si>
  <si>
    <t>Dự án có trong Nghị quyết số 41/NQ-HĐND ngày 03/12/2020 của HĐND tỉnh với diện tích 15 ha. Nay, bổ sung thêm 35 ha để phù hợp với diện tích được UBND tỉnh chấp thuận tại Quyết định số 170/QĐ-UBND ngày 17/01/2019. Dự án đã được Thủ tướng Chính phủ cho phép chuyển mục đích sử dụng rừng và hiện nay UBND tỉnh đang báo cáo Thủ tướng Chính phủ cho phép chuyển mục đích sử dụng đất rừng phòng hộ theo thẩm quyền.</t>
  </si>
  <si>
    <t>Hòa Thắng, thị trấn Chợ Lầu</t>
  </si>
  <si>
    <t>(Ban hành kèm theo Nghị quyết số 48 /NQ-HĐND ngày 26/10/2021 của Hội đồng nhân dân tỉnh)</t>
  </si>
  <si>
    <t>(Ban hành kèm theo Nghị quyết số 48 /NQ-HĐND ngày 26 /10/2021 của Hội đồng nhân dân tỉnh)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</si>
</sst>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71" formatCode="_(* #,##0.00_);_(* \(#,##0.00\);_(* &quot;-&quot;??_);_(@_)"/>
    <numFmt numFmtId="198" formatCode="_ * #,##0_)\ &quot;vnđ&quot;_ ;_ * \(#,##0\)\ &quot;vnđ&quot;_ ;_ * &quot;-&quot;_)\ &quot;vnđ&quot;_ ;_ @_ "/>
    <numFmt numFmtId="199" formatCode="_ * #,##0_)\ _V_N_Đ_ ;_ * \(#,##0\)\ _V_N_Đ_ ;_ * &quot;-&quot;_)\ _V_N_Đ_ ;_ @_ "/>
    <numFmt numFmtId="200" formatCode="_ * #,##0.00_)\ &quot;vnđ&quot;_ ;_ * \(#,##0.00\)\ &quot;vnđ&quot;_ ;_ * &quot;-&quot;??_)\ &quot;vnđ&quot;_ ;_ @_ "/>
    <numFmt numFmtId="201" formatCode="_ * #,##0.00_)\ _V_N_Đ_ ;_ * \(#,##0.00\)\ _V_N_Đ_ ;_ * &quot;-&quot;??_)\ _V_N_Đ_ ;_ @_ "/>
    <numFmt numFmtId="218" formatCode="_(* #,##0_);_(* \(#,##0\);_(* &quot;-&quot;??_);_(@_)"/>
    <numFmt numFmtId="223" formatCode="#,##0.00\ ;&quot; (&quot;#,##0.00\);&quot; -&quot;#\ ;@\ "/>
    <numFmt numFmtId="226" formatCode="0.0"/>
    <numFmt numFmtId="230" formatCode="#,##0.0000"/>
  </numFmts>
  <fonts count="52">
    <font>
      <sz val="11"/>
      <color theme="1"/>
      <name val="Calibri"/>
      <family val="2"/>
    </font>
    <font>
      <sz val="11"/>
      <color indexed="8"/>
      <name val="Calibri"/>
      <family val="2"/>
    </font>
    <font>
      <sz val="10"/>
      <name val="Arial"/>
      <family val="2"/>
    </font>
    <font>
      <sz val="8"/>
      <name val="Calibri"/>
      <family val="2"/>
    </font>
    <font>
      <sz val="10"/>
      <name val="Times New Roman"/>
      <family val="1"/>
    </font>
    <font>
      <sz val="10"/>
      <name val="Mangal"/>
      <family val="2"/>
    </font>
    <font>
      <sz val="11"/>
      <color indexed="8"/>
      <name val="Arial"/>
      <family val="2"/>
    </font>
    <font>
      <sz val="12"/>
      <name val="Times New Roman"/>
      <family val="1"/>
    </font>
    <font>
      <b/>
      <sz val="14"/>
      <name val="Times New Roman"/>
      <family val="1"/>
    </font>
    <font>
      <i/>
      <sz val="14"/>
      <name val="Times New Roman"/>
      <family val="1"/>
    </font>
    <font>
      <b/>
      <sz val="12"/>
      <name val="Times New Roman"/>
      <family val="1"/>
    </font>
    <font>
      <sz val="12"/>
      <color indexed="10"/>
      <name val="Times New Roman"/>
      <family val="1"/>
    </font>
    <font>
      <sz val="14"/>
      <name val="Times New Roman"/>
      <family val="1"/>
    </font>
    <font>
      <b/>
      <sz val="12"/>
      <color indexed="10"/>
      <name val="Times New Roman"/>
      <family val="1"/>
    </font>
    <font>
      <sz val="10"/>
      <color indexed="10"/>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6" fillId="0" borderId="0">
      <alignment/>
      <protection/>
    </xf>
    <xf numFmtId="0" fontId="36" fillId="26" borderId="1" applyNumberFormat="0" applyAlignment="0" applyProtection="0"/>
    <xf numFmtId="0" fontId="37" fillId="27" borderId="2" applyNumberFormat="0" applyAlignment="0" applyProtection="0"/>
    <xf numFmtId="201" fontId="1" fillId="0" borderId="0" applyFont="0" applyFill="0" applyBorder="0" applyAlignment="0" applyProtection="0"/>
    <xf numFmtId="199" fontId="1" fillId="0" borderId="0" applyFont="0" applyFill="0" applyBorder="0" applyAlignment="0" applyProtection="0"/>
    <xf numFmtId="223" fontId="5" fillId="0" borderId="0" applyFill="0" applyBorder="0" applyAlignment="0" applyProtection="0"/>
    <xf numFmtId="171" fontId="2" fillId="0" borderId="0" applyFont="0" applyFill="0" applyBorder="0" applyAlignment="0" applyProtection="0"/>
    <xf numFmtId="200" fontId="1" fillId="0" borderId="0" applyFont="0" applyFill="0" applyBorder="0" applyAlignment="0" applyProtection="0"/>
    <xf numFmtId="198"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Font="1" applyAlignment="1">
      <alignment/>
    </xf>
    <xf numFmtId="0" fontId="4" fillId="0"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1" fontId="4" fillId="0" borderId="0" xfId="0" applyNumberFormat="1" applyFont="1" applyFill="1" applyAlignment="1">
      <alignment horizontal="center" vertical="center"/>
    </xf>
    <xf numFmtId="230" fontId="4" fillId="0" borderId="0" xfId="0" applyNumberFormat="1" applyFont="1" applyFill="1" applyAlignment="1">
      <alignment vertical="center"/>
    </xf>
    <xf numFmtId="0" fontId="4" fillId="0" borderId="0" xfId="0" applyFont="1" applyFill="1" applyAlignment="1">
      <alignment vertical="center"/>
    </xf>
    <xf numFmtId="0" fontId="8" fillId="0" borderId="0" xfId="0" applyFont="1" applyFill="1" applyAlignment="1">
      <alignment vertical="center" wrapText="1"/>
    </xf>
    <xf numFmtId="1"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wrapText="1"/>
    </xf>
    <xf numFmtId="230" fontId="10" fillId="0" borderId="10" xfId="61" applyNumberFormat="1" applyFont="1" applyFill="1" applyBorder="1" applyAlignment="1">
      <alignment horizontal="center" vertical="center" wrapText="1"/>
      <protection/>
    </xf>
    <xf numFmtId="3" fontId="10" fillId="0" borderId="10" xfId="61" applyNumberFormat="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12" fillId="0" borderId="0" xfId="61" applyFont="1" applyFill="1" applyBorder="1" applyAlignment="1">
      <alignment horizontal="center" vertical="center" wrapText="1"/>
      <protection/>
    </xf>
    <xf numFmtId="0" fontId="10" fillId="0" borderId="0" xfId="0" applyFont="1" applyFill="1" applyAlignment="1">
      <alignment horizontal="center" vertical="center" wrapText="1"/>
    </xf>
    <xf numFmtId="0" fontId="11"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wrapText="1"/>
    </xf>
    <xf numFmtId="0" fontId="14" fillId="0" borderId="0" xfId="0" applyFont="1" applyFill="1" applyAlignment="1">
      <alignment vertical="center"/>
    </xf>
    <xf numFmtId="1" fontId="10" fillId="0" borderId="10" xfId="61" applyNumberFormat="1" applyFont="1" applyFill="1" applyBorder="1" applyAlignment="1">
      <alignment horizontal="center" vertical="center" wrapText="1"/>
      <protection/>
    </xf>
    <xf numFmtId="2" fontId="10" fillId="0" borderId="10" xfId="72" applyNumberFormat="1" applyFont="1" applyFill="1" applyBorder="1" applyAlignment="1">
      <alignment horizontal="center" vertical="center" wrapText="1"/>
      <protection/>
    </xf>
    <xf numFmtId="218" fontId="7" fillId="0" borderId="10" xfId="61" applyNumberFormat="1" applyFont="1" applyFill="1" applyBorder="1" applyAlignment="1">
      <alignment horizontal="center" vertical="center" wrapText="1"/>
      <protection/>
    </xf>
    <xf numFmtId="1" fontId="7" fillId="0" borderId="10" xfId="0" applyNumberFormat="1" applyFont="1" applyFill="1" applyBorder="1" applyAlignment="1">
      <alignment horizontal="center" vertical="center"/>
    </xf>
    <xf numFmtId="2" fontId="7" fillId="0" borderId="10" xfId="72" applyNumberFormat="1" applyFont="1" applyFill="1" applyBorder="1" applyAlignment="1">
      <alignment horizontal="center" vertical="center" wrapText="1"/>
      <protection/>
    </xf>
    <xf numFmtId="1" fontId="15" fillId="0" borderId="10" xfId="74" applyNumberFormat="1" applyFont="1" applyFill="1" applyBorder="1" applyAlignment="1">
      <alignment horizontal="center" vertical="center" wrapText="1"/>
      <protection/>
    </xf>
    <xf numFmtId="0" fontId="7" fillId="0" borderId="10" xfId="0" applyFont="1" applyFill="1" applyBorder="1" applyAlignment="1">
      <alignment vertical="center" wrapText="1"/>
    </xf>
    <xf numFmtId="171" fontId="7" fillId="0" borderId="10" xfId="61" applyNumberFormat="1" applyFont="1" applyFill="1" applyBorder="1" applyAlignment="1">
      <alignment horizontal="left" vertical="center" wrapText="1"/>
      <protection/>
    </xf>
    <xf numFmtId="0" fontId="7" fillId="0" borderId="10" xfId="72" applyFont="1" applyFill="1" applyBorder="1" applyAlignment="1">
      <alignment horizontal="center" vertical="center" wrapText="1"/>
      <protection/>
    </xf>
    <xf numFmtId="0" fontId="11" fillId="0" borderId="10" xfId="72" applyFont="1" applyFill="1" applyBorder="1" applyAlignment="1">
      <alignment horizontal="center" vertical="center" wrapText="1"/>
      <protection/>
    </xf>
    <xf numFmtId="226" fontId="7" fillId="0" borderId="10" xfId="72" applyNumberFormat="1" applyFont="1" applyFill="1" applyBorder="1" applyAlignment="1">
      <alignment horizontal="center" vertical="center" wrapText="1"/>
      <protection/>
    </xf>
    <xf numFmtId="0" fontId="7" fillId="0" borderId="10" xfId="72" applyFont="1" applyFill="1" applyBorder="1" applyAlignment="1">
      <alignment horizontal="center" vertical="center"/>
      <protection/>
    </xf>
    <xf numFmtId="2" fontId="10" fillId="0" borderId="10" xfId="72" applyNumberFormat="1" applyFont="1" applyFill="1" applyBorder="1" applyAlignment="1">
      <alignment horizontal="center" vertical="center"/>
      <protection/>
    </xf>
    <xf numFmtId="0" fontId="7" fillId="0" borderId="10" xfId="0"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2" fontId="7" fillId="0" borderId="10" xfId="61" applyNumberFormat="1" applyFont="1" applyFill="1" applyBorder="1" applyAlignment="1">
      <alignment horizontal="center" vertical="center" wrapText="1"/>
      <protection/>
    </xf>
    <xf numFmtId="171" fontId="7" fillId="0" borderId="10" xfId="61" applyNumberFormat="1" applyFont="1" applyFill="1" applyBorder="1" applyAlignment="1">
      <alignment horizontal="center" vertical="center" wrapText="1"/>
      <protection/>
    </xf>
    <xf numFmtId="0" fontId="7" fillId="0" borderId="0" xfId="0" applyFont="1" applyFill="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0" fillId="0" borderId="10" xfId="61" applyFont="1" applyFill="1" applyBorder="1" applyAlignment="1">
      <alignment horizontal="center" vertical="center" wrapText="1"/>
      <protection/>
    </xf>
    <xf numFmtId="0" fontId="10" fillId="0" borderId="10" xfId="72" applyFont="1" applyFill="1" applyBorder="1" applyAlignment="1">
      <alignment horizontal="center" vertical="center" wrapText="1"/>
      <protection/>
    </xf>
    <xf numFmtId="0" fontId="10" fillId="0" borderId="10" xfId="0" applyFont="1" applyFill="1" applyBorder="1" applyAlignment="1">
      <alignment horizontal="center" vertical="center"/>
    </xf>
    <xf numFmtId="2"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5" fillId="0" borderId="10" xfId="73" applyFont="1" applyFill="1" applyBorder="1" applyAlignment="1">
      <alignment horizontal="center" vertical="center" wrapText="1"/>
      <protection/>
    </xf>
    <xf numFmtId="0" fontId="10" fillId="0" borderId="10" xfId="0" applyFont="1" applyFill="1" applyBorder="1" applyAlignment="1">
      <alignment vertical="center"/>
    </xf>
    <xf numFmtId="0" fontId="8" fillId="0" borderId="0" xfId="0" applyFont="1" applyFill="1" applyAlignment="1">
      <alignment horizontal="left" vertical="center" wrapText="1"/>
    </xf>
    <xf numFmtId="171" fontId="10" fillId="0" borderId="10" xfId="61" applyNumberFormat="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8" fillId="0" borderId="0" xfId="61" applyFont="1" applyFill="1" applyBorder="1" applyAlignment="1">
      <alignment horizontal="center" vertical="center" wrapText="1"/>
      <protection/>
    </xf>
    <xf numFmtId="0" fontId="10" fillId="0" borderId="10" xfId="61" applyFont="1" applyFill="1" applyBorder="1" applyAlignment="1">
      <alignment horizontal="center" vertical="center" wrapText="1"/>
      <protection/>
    </xf>
    <xf numFmtId="0" fontId="10" fillId="0" borderId="10" xfId="72" applyFont="1" applyFill="1" applyBorder="1" applyAlignment="1">
      <alignment horizontal="center" vertical="center" wrapText="1"/>
      <protection/>
    </xf>
    <xf numFmtId="3" fontId="10" fillId="0" borderId="10" xfId="61" applyNumberFormat="1" applyFont="1" applyFill="1" applyBorder="1" applyAlignment="1">
      <alignment horizontal="center" vertical="center" wrapText="1"/>
      <protection/>
    </xf>
    <xf numFmtId="1" fontId="10" fillId="0" borderId="10" xfId="61" applyNumberFormat="1" applyFont="1" applyFill="1" applyBorder="1" applyAlignment="1">
      <alignment horizontal="center" vertical="center" wrapText="1"/>
      <protection/>
    </xf>
    <xf numFmtId="1" fontId="10" fillId="0" borderId="10" xfId="0" applyNumberFormat="1" applyFont="1" applyFill="1" applyBorder="1" applyAlignment="1">
      <alignment horizontal="center" vertical="center"/>
    </xf>
    <xf numFmtId="230" fontId="10" fillId="0" borderId="10" xfId="61" applyNumberFormat="1" applyFont="1" applyFill="1" applyBorder="1" applyAlignment="1">
      <alignment horizontal="center" vertical="center" wrapText="1"/>
      <protection/>
    </xf>
    <xf numFmtId="0" fontId="10" fillId="0" borderId="10" xfId="72" applyFont="1" applyFill="1" applyBorder="1" applyAlignment="1">
      <alignment horizontal="center" vertical="center"/>
      <protection/>
    </xf>
    <xf numFmtId="0" fontId="10" fillId="0" borderId="0" xfId="61" applyFont="1" applyFill="1" applyBorder="1" applyAlignment="1">
      <alignment horizontal="center" vertical="top" wrapText="1"/>
      <protection/>
    </xf>
    <xf numFmtId="2" fontId="7" fillId="0" borderId="10" xfId="72" applyNumberFormat="1" applyFont="1" applyFill="1" applyBorder="1" applyAlignment="1">
      <alignment horizontal="center" vertical="center" wrapText="1"/>
      <protection/>
    </xf>
    <xf numFmtId="1" fontId="7"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Alignment="1">
      <alignment horizontal="left" vertical="center" wrapText="1"/>
    </xf>
    <xf numFmtId="2" fontId="10" fillId="0" borderId="10" xfId="72" applyNumberFormat="1" applyFont="1" applyFill="1" applyBorder="1" applyAlignment="1">
      <alignment horizontal="center" vertical="center" wrapText="1"/>
      <protection/>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lignment horizontal="center" vertical="center"/>
    </xf>
    <xf numFmtId="1" fontId="10" fillId="0" borderId="13" xfId="0" applyNumberFormat="1" applyFont="1" applyFill="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10" xfId="45"/>
    <cellStyle name="Comma 18"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2 34" xfId="62"/>
    <cellStyle name="Normal 2_BIEU DM CT-DA KHSDD 2016" xfId="63"/>
    <cellStyle name="Normal 3" xfId="64"/>
    <cellStyle name="Normal 3 2" xfId="65"/>
    <cellStyle name="Normal 4" xfId="66"/>
    <cellStyle name="Normal 5" xfId="67"/>
    <cellStyle name="Normal 6" xfId="68"/>
    <cellStyle name="Normal 7" xfId="69"/>
    <cellStyle name="Normal 8" xfId="70"/>
    <cellStyle name="Normal 9" xfId="71"/>
    <cellStyle name="Normal_Sheet1" xfId="72"/>
    <cellStyle name="Normal_Sheet1_1_BIEU DM CT-DA KHSDD 2016" xfId="73"/>
    <cellStyle name="Normal_Sheet1_1_BIEU DM CT-DA KHSDD 2016_Bieu Quy hoach Cap Huyen(TT 29) "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M13"/>
  <sheetViews>
    <sheetView zoomScale="85" zoomScaleNormal="85" zoomScalePageLayoutView="0" workbookViewId="0" topLeftCell="A1">
      <selection activeCell="A3" sqref="A3:L3"/>
    </sheetView>
  </sheetViews>
  <sheetFormatPr defaultColWidth="9.140625" defaultRowHeight="15"/>
  <cols>
    <col min="1" max="1" width="5.140625" style="5" bestFit="1" customWidth="1"/>
    <col min="2" max="2" width="19.421875" style="1" customWidth="1"/>
    <col min="3" max="3" width="14.140625" style="3" customWidth="1"/>
    <col min="4" max="4" width="8.8515625" style="1" customWidth="1"/>
    <col min="5" max="5" width="8.140625" style="6" bestFit="1" customWidth="1"/>
    <col min="6" max="6" width="7.00390625" style="6" customWidth="1"/>
    <col min="7" max="7" width="8.421875" style="2" customWidth="1"/>
    <col min="8" max="8" width="7.140625" style="6" customWidth="1"/>
    <col min="9" max="9" width="8.421875" style="6" customWidth="1"/>
    <col min="10" max="10" width="25.7109375" style="3" customWidth="1"/>
    <col min="11" max="11" width="10.8515625" style="4" customWidth="1"/>
    <col min="12" max="12" width="25.57421875" style="1" customWidth="1"/>
    <col min="13" max="13" width="9.140625" style="24" customWidth="1"/>
    <col min="14" max="16384" width="9.140625" style="1" customWidth="1"/>
  </cols>
  <sheetData>
    <row r="1" spans="1:11" ht="18" customHeight="1">
      <c r="A1" s="55" t="s">
        <v>73</v>
      </c>
      <c r="B1" s="55"/>
      <c r="K1" s="8"/>
    </row>
    <row r="2" spans="1:12" ht="49.5" customHeight="1">
      <c r="A2" s="58" t="s">
        <v>79</v>
      </c>
      <c r="B2" s="58"/>
      <c r="C2" s="58"/>
      <c r="D2" s="58"/>
      <c r="E2" s="58"/>
      <c r="F2" s="58"/>
      <c r="G2" s="58"/>
      <c r="H2" s="58"/>
      <c r="I2" s="58"/>
      <c r="J2" s="58"/>
      <c r="K2" s="58"/>
      <c r="L2" s="58"/>
    </row>
    <row r="3" spans="1:13" s="7" customFormat="1" ht="21.75" customHeight="1">
      <c r="A3" s="57" t="s">
        <v>92</v>
      </c>
      <c r="B3" s="57"/>
      <c r="C3" s="57"/>
      <c r="D3" s="57"/>
      <c r="E3" s="57"/>
      <c r="F3" s="57"/>
      <c r="G3" s="57"/>
      <c r="H3" s="57"/>
      <c r="I3" s="57"/>
      <c r="J3" s="57"/>
      <c r="K3" s="57"/>
      <c r="L3" s="57"/>
      <c r="M3" s="24"/>
    </row>
    <row r="4" spans="1:13" s="7" customFormat="1" ht="21.75" customHeight="1">
      <c r="A4" s="19"/>
      <c r="B4" s="18"/>
      <c r="C4" s="18"/>
      <c r="D4" s="18"/>
      <c r="E4" s="18"/>
      <c r="F4" s="18"/>
      <c r="G4" s="18"/>
      <c r="H4" s="18"/>
      <c r="I4" s="18"/>
      <c r="J4" s="18"/>
      <c r="K4" s="18"/>
      <c r="L4" s="18"/>
      <c r="M4" s="24"/>
    </row>
    <row r="5" spans="1:13" s="13" customFormat="1" ht="15.75">
      <c r="A5" s="62" t="s">
        <v>0</v>
      </c>
      <c r="B5" s="56" t="s">
        <v>3</v>
      </c>
      <c r="C5" s="56" t="s">
        <v>6</v>
      </c>
      <c r="D5" s="59" t="s">
        <v>61</v>
      </c>
      <c r="E5" s="64" t="s">
        <v>15</v>
      </c>
      <c r="F5" s="61" t="s">
        <v>4</v>
      </c>
      <c r="G5" s="61"/>
      <c r="H5" s="61"/>
      <c r="I5" s="61"/>
      <c r="J5" s="59" t="s">
        <v>35</v>
      </c>
      <c r="K5" s="59" t="s">
        <v>5</v>
      </c>
      <c r="L5" s="60" t="s">
        <v>34</v>
      </c>
      <c r="M5" s="22"/>
    </row>
    <row r="6" spans="1:13" s="13" customFormat="1" ht="77.25" customHeight="1">
      <c r="A6" s="62"/>
      <c r="B6" s="56"/>
      <c r="C6" s="56"/>
      <c r="D6" s="59"/>
      <c r="E6" s="64"/>
      <c r="F6" s="16" t="s">
        <v>9</v>
      </c>
      <c r="G6" s="17" t="s">
        <v>7</v>
      </c>
      <c r="H6" s="16" t="s">
        <v>8</v>
      </c>
      <c r="I6" s="16" t="s">
        <v>1</v>
      </c>
      <c r="J6" s="59"/>
      <c r="K6" s="59"/>
      <c r="L6" s="60"/>
      <c r="M6" s="22"/>
    </row>
    <row r="7" spans="1:13" s="13" customFormat="1" ht="21.75" customHeight="1">
      <c r="A7" s="25" t="s">
        <v>81</v>
      </c>
      <c r="B7" s="56" t="s">
        <v>36</v>
      </c>
      <c r="C7" s="56"/>
      <c r="D7" s="48"/>
      <c r="E7" s="26">
        <f>E8</f>
        <v>0.96</v>
      </c>
      <c r="F7" s="26">
        <f>F8</f>
        <v>0.23</v>
      </c>
      <c r="G7" s="26">
        <f>G8</f>
        <v>0</v>
      </c>
      <c r="H7" s="26">
        <f>H8</f>
        <v>0</v>
      </c>
      <c r="I7" s="26">
        <f>I8</f>
        <v>0.73</v>
      </c>
      <c r="J7" s="48"/>
      <c r="K7" s="48"/>
      <c r="L7" s="49"/>
      <c r="M7" s="22"/>
    </row>
    <row r="8" spans="1:13" s="11" customFormat="1" ht="24.75" customHeight="1">
      <c r="A8" s="39" t="s">
        <v>2</v>
      </c>
      <c r="B8" s="65" t="s">
        <v>17</v>
      </c>
      <c r="C8" s="65"/>
      <c r="D8" s="65"/>
      <c r="E8" s="37">
        <f>E9</f>
        <v>0.96</v>
      </c>
      <c r="F8" s="37">
        <f>F9</f>
        <v>0.23</v>
      </c>
      <c r="G8" s="37"/>
      <c r="H8" s="37"/>
      <c r="I8" s="37">
        <f>I9</f>
        <v>0.73</v>
      </c>
      <c r="J8" s="36"/>
      <c r="K8" s="36"/>
      <c r="L8" s="36"/>
      <c r="M8" s="21"/>
    </row>
    <row r="9" spans="1:13" s="15" customFormat="1" ht="269.25" customHeight="1">
      <c r="A9" s="40">
        <v>1</v>
      </c>
      <c r="B9" s="33" t="s">
        <v>77</v>
      </c>
      <c r="C9" s="33" t="s">
        <v>10</v>
      </c>
      <c r="D9" s="33" t="s">
        <v>18</v>
      </c>
      <c r="E9" s="29">
        <v>0.96</v>
      </c>
      <c r="F9" s="29">
        <v>0.23</v>
      </c>
      <c r="G9" s="29"/>
      <c r="H9" s="29"/>
      <c r="I9" s="29">
        <v>0.73</v>
      </c>
      <c r="J9" s="33" t="s">
        <v>67</v>
      </c>
      <c r="K9" s="27" t="s">
        <v>41</v>
      </c>
      <c r="L9" s="33" t="s">
        <v>83</v>
      </c>
      <c r="M9" s="23"/>
    </row>
    <row r="10" spans="1:13" s="13" customFormat="1" ht="23.25" customHeight="1">
      <c r="A10" s="25" t="s">
        <v>82</v>
      </c>
      <c r="B10" s="56" t="s">
        <v>53</v>
      </c>
      <c r="C10" s="56"/>
      <c r="D10" s="56"/>
      <c r="E10" s="26">
        <f aca="true" t="shared" si="0" ref="E10:I11">E11</f>
        <v>9.95</v>
      </c>
      <c r="F10" s="26">
        <f t="shared" si="0"/>
        <v>9.95</v>
      </c>
      <c r="G10" s="26">
        <f t="shared" si="0"/>
        <v>0</v>
      </c>
      <c r="H10" s="26">
        <f t="shared" si="0"/>
        <v>0</v>
      </c>
      <c r="I10" s="26">
        <f t="shared" si="0"/>
        <v>0</v>
      </c>
      <c r="J10" s="48"/>
      <c r="K10" s="48"/>
      <c r="L10" s="49"/>
      <c r="M10" s="22"/>
    </row>
    <row r="11" spans="1:13" s="15" customFormat="1" ht="24.75" customHeight="1">
      <c r="A11" s="25" t="s">
        <v>2</v>
      </c>
      <c r="B11" s="60" t="s">
        <v>14</v>
      </c>
      <c r="C11" s="60"/>
      <c r="D11" s="60"/>
      <c r="E11" s="26">
        <f t="shared" si="0"/>
        <v>9.95</v>
      </c>
      <c r="F11" s="26">
        <f t="shared" si="0"/>
        <v>9.95</v>
      </c>
      <c r="G11" s="26">
        <f t="shared" si="0"/>
        <v>0</v>
      </c>
      <c r="H11" s="26">
        <f t="shared" si="0"/>
        <v>0</v>
      </c>
      <c r="I11" s="26">
        <f t="shared" si="0"/>
        <v>0</v>
      </c>
      <c r="J11" s="31"/>
      <c r="K11" s="31"/>
      <c r="L11" s="31"/>
      <c r="M11" s="23"/>
    </row>
    <row r="12" spans="1:12" s="11" customFormat="1" ht="124.5" customHeight="1">
      <c r="A12" s="40">
        <v>1</v>
      </c>
      <c r="B12" s="29" t="s">
        <v>78</v>
      </c>
      <c r="C12" s="29" t="s">
        <v>76</v>
      </c>
      <c r="D12" s="29" t="s">
        <v>70</v>
      </c>
      <c r="E12" s="29">
        <v>9.95</v>
      </c>
      <c r="F12" s="29">
        <f>E12</f>
        <v>9.95</v>
      </c>
      <c r="G12" s="29"/>
      <c r="H12" s="29"/>
      <c r="I12" s="29"/>
      <c r="J12" s="29" t="s">
        <v>74</v>
      </c>
      <c r="K12" s="27" t="s">
        <v>41</v>
      </c>
      <c r="L12" s="33" t="s">
        <v>84</v>
      </c>
    </row>
    <row r="13" spans="1:13" s="47" customFormat="1" ht="24.75" customHeight="1">
      <c r="A13" s="63" t="s">
        <v>63</v>
      </c>
      <c r="B13" s="63"/>
      <c r="C13" s="63"/>
      <c r="D13" s="63"/>
      <c r="E13" s="26">
        <f>E10+E7</f>
        <v>10.91</v>
      </c>
      <c r="F13" s="26">
        <f>F10+F7</f>
        <v>10.18</v>
      </c>
      <c r="G13" s="26">
        <f>G10+G7</f>
        <v>0</v>
      </c>
      <c r="H13" s="26">
        <f>H10+H7</f>
        <v>0</v>
      </c>
      <c r="I13" s="26">
        <f>I10+I7</f>
        <v>0.73</v>
      </c>
      <c r="J13" s="50"/>
      <c r="K13" s="52"/>
      <c r="L13" s="50"/>
      <c r="M13" s="46"/>
    </row>
  </sheetData>
  <sheetProtection/>
  <mergeCells count="17">
    <mergeCell ref="A13:D13"/>
    <mergeCell ref="D5:D6"/>
    <mergeCell ref="E5:E6"/>
    <mergeCell ref="J5:J6"/>
    <mergeCell ref="B11:D11"/>
    <mergeCell ref="B8:D8"/>
    <mergeCell ref="B10:D10"/>
    <mergeCell ref="C5:C6"/>
    <mergeCell ref="A1:B1"/>
    <mergeCell ref="B7:C7"/>
    <mergeCell ref="B5:B6"/>
    <mergeCell ref="A3:L3"/>
    <mergeCell ref="A2:L2"/>
    <mergeCell ref="K5:K6"/>
    <mergeCell ref="L5:L6"/>
    <mergeCell ref="F5:I5"/>
    <mergeCell ref="A5:A6"/>
  </mergeCells>
  <printOptions/>
  <pageMargins left="0.236220472440945" right="0" top="0.75" bottom="0.75" header="0.21" footer="0.47"/>
  <pageSetup fitToHeight="0" horizontalDpi="600" verticalDpi="600" orientation="landscape"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2"/>
  </sheetPr>
  <dimension ref="A1:M31"/>
  <sheetViews>
    <sheetView showZeros="0" tabSelected="1" zoomScale="85" zoomScaleNormal="85" zoomScalePageLayoutView="0" workbookViewId="0" topLeftCell="A1">
      <selection activeCell="A3" sqref="A3:L3"/>
    </sheetView>
  </sheetViews>
  <sheetFormatPr defaultColWidth="10.00390625" defaultRowHeight="15"/>
  <cols>
    <col min="1" max="1" width="5.57421875" style="9" customWidth="1"/>
    <col min="2" max="2" width="15.140625" style="10" bestFit="1" customWidth="1"/>
    <col min="3" max="3" width="11.57421875" style="10" customWidth="1"/>
    <col min="4" max="4" width="12.7109375" style="10" bestFit="1" customWidth="1"/>
    <col min="5" max="5" width="7.421875" style="12" bestFit="1" customWidth="1"/>
    <col min="6" max="6" width="6.8515625" style="12" customWidth="1"/>
    <col min="7" max="7" width="8.57421875" style="12" customWidth="1"/>
    <col min="8" max="8" width="6.7109375" style="12" customWidth="1"/>
    <col min="9" max="9" width="7.7109375" style="10" customWidth="1"/>
    <col min="10" max="10" width="27.8515625" style="44" customWidth="1"/>
    <col min="11" max="11" width="8.28125" style="11" customWidth="1"/>
    <col min="12" max="12" width="31.7109375" style="11" customWidth="1"/>
    <col min="13" max="13" width="10.00390625" style="21" customWidth="1"/>
    <col min="14" max="16384" width="10.00390625" style="11" customWidth="1"/>
  </cols>
  <sheetData>
    <row r="1" spans="1:10" ht="17.25" customHeight="1">
      <c r="A1" s="70" t="s">
        <v>75</v>
      </c>
      <c r="B1" s="70"/>
      <c r="J1" s="20"/>
    </row>
    <row r="2" spans="1:12" ht="33.75" customHeight="1">
      <c r="A2" s="66" t="s">
        <v>69</v>
      </c>
      <c r="B2" s="66"/>
      <c r="C2" s="66"/>
      <c r="D2" s="66"/>
      <c r="E2" s="66"/>
      <c r="F2" s="66"/>
      <c r="G2" s="66"/>
      <c r="H2" s="66"/>
      <c r="I2" s="66"/>
      <c r="J2" s="66"/>
      <c r="K2" s="66"/>
      <c r="L2" s="66"/>
    </row>
    <row r="3" spans="1:12" ht="19.5" customHeight="1">
      <c r="A3" s="57" t="s">
        <v>91</v>
      </c>
      <c r="B3" s="57"/>
      <c r="C3" s="57"/>
      <c r="D3" s="57"/>
      <c r="E3" s="57"/>
      <c r="F3" s="57"/>
      <c r="G3" s="57"/>
      <c r="H3" s="57"/>
      <c r="I3" s="57"/>
      <c r="J3" s="57"/>
      <c r="K3" s="57"/>
      <c r="L3" s="57"/>
    </row>
    <row r="4" spans="1:12" ht="10.5" customHeight="1">
      <c r="A4" s="19"/>
      <c r="B4" s="18"/>
      <c r="C4" s="18"/>
      <c r="D4" s="18"/>
      <c r="E4" s="18"/>
      <c r="F4" s="18"/>
      <c r="G4" s="18"/>
      <c r="H4" s="18"/>
      <c r="I4" s="18"/>
      <c r="J4" s="18"/>
      <c r="K4" s="18"/>
      <c r="L4" s="18"/>
    </row>
    <row r="5" spans="1:13" s="13" customFormat="1" ht="15.75" customHeight="1">
      <c r="A5" s="62" t="s">
        <v>0</v>
      </c>
      <c r="B5" s="56" t="s">
        <v>3</v>
      </c>
      <c r="C5" s="56" t="s">
        <v>6</v>
      </c>
      <c r="D5" s="59" t="s">
        <v>61</v>
      </c>
      <c r="E5" s="64" t="s">
        <v>15</v>
      </c>
      <c r="F5" s="61" t="s">
        <v>4</v>
      </c>
      <c r="G5" s="61"/>
      <c r="H5" s="61"/>
      <c r="I5" s="61"/>
      <c r="J5" s="59" t="s">
        <v>35</v>
      </c>
      <c r="K5" s="59" t="s">
        <v>5</v>
      </c>
      <c r="L5" s="60" t="s">
        <v>34</v>
      </c>
      <c r="M5" s="22"/>
    </row>
    <row r="6" spans="1:13" s="13" customFormat="1" ht="63">
      <c r="A6" s="62"/>
      <c r="B6" s="56"/>
      <c r="C6" s="56"/>
      <c r="D6" s="59"/>
      <c r="E6" s="64"/>
      <c r="F6" s="16" t="s">
        <v>9</v>
      </c>
      <c r="G6" s="17" t="s">
        <v>7</v>
      </c>
      <c r="H6" s="16" t="s">
        <v>8</v>
      </c>
      <c r="I6" s="16" t="s">
        <v>1</v>
      </c>
      <c r="J6" s="59"/>
      <c r="K6" s="59"/>
      <c r="L6" s="60"/>
      <c r="M6" s="22"/>
    </row>
    <row r="7" spans="1:13" s="47" customFormat="1" ht="15.75">
      <c r="A7" s="39" t="s">
        <v>81</v>
      </c>
      <c r="B7" s="69" t="s">
        <v>49</v>
      </c>
      <c r="C7" s="69"/>
      <c r="D7" s="69"/>
      <c r="E7" s="51">
        <f aca="true" t="shared" si="0" ref="E7:I8">E8</f>
        <v>0.0784</v>
      </c>
      <c r="F7" s="51">
        <f t="shared" si="0"/>
        <v>0</v>
      </c>
      <c r="G7" s="51">
        <f t="shared" si="0"/>
        <v>0</v>
      </c>
      <c r="H7" s="51">
        <f t="shared" si="0"/>
        <v>0</v>
      </c>
      <c r="I7" s="51">
        <f t="shared" si="0"/>
        <v>0.0784</v>
      </c>
      <c r="J7" s="52"/>
      <c r="K7" s="26"/>
      <c r="L7" s="50"/>
      <c r="M7" s="46"/>
    </row>
    <row r="8" spans="1:13" ht="16.5" customHeight="1">
      <c r="A8" s="25" t="s">
        <v>2</v>
      </c>
      <c r="B8" s="60" t="s">
        <v>21</v>
      </c>
      <c r="C8" s="60"/>
      <c r="D8" s="60"/>
      <c r="E8" s="26">
        <f t="shared" si="0"/>
        <v>0.0784</v>
      </c>
      <c r="F8" s="26">
        <f t="shared" si="0"/>
        <v>0</v>
      </c>
      <c r="G8" s="26">
        <f t="shared" si="0"/>
        <v>0</v>
      </c>
      <c r="H8" s="26">
        <f t="shared" si="0"/>
        <v>0</v>
      </c>
      <c r="I8" s="26">
        <f t="shared" si="0"/>
        <v>0.0784</v>
      </c>
      <c r="J8" s="27"/>
      <c r="K8" s="27"/>
      <c r="L8" s="27"/>
      <c r="M8" s="11"/>
    </row>
    <row r="9" spans="1:12" s="14" customFormat="1" ht="154.5" customHeight="1">
      <c r="A9" s="28">
        <v>1</v>
      </c>
      <c r="B9" s="29" t="s">
        <v>62</v>
      </c>
      <c r="C9" s="29" t="s">
        <v>45</v>
      </c>
      <c r="D9" s="29" t="s">
        <v>46</v>
      </c>
      <c r="E9" s="29">
        <v>0.0784</v>
      </c>
      <c r="F9" s="29"/>
      <c r="G9" s="29"/>
      <c r="H9" s="29"/>
      <c r="I9" s="29">
        <f>E9-F9</f>
        <v>0.0784</v>
      </c>
      <c r="J9" s="29" t="s">
        <v>71</v>
      </c>
      <c r="K9" s="29" t="s">
        <v>16</v>
      </c>
      <c r="L9" s="29"/>
    </row>
    <row r="10" spans="1:13" s="47" customFormat="1" ht="18" customHeight="1">
      <c r="A10" s="39" t="s">
        <v>82</v>
      </c>
      <c r="B10" s="69" t="s">
        <v>44</v>
      </c>
      <c r="C10" s="69"/>
      <c r="D10" s="69"/>
      <c r="E10" s="51">
        <f>E11+E13</f>
        <v>35.9</v>
      </c>
      <c r="F10" s="51">
        <f>F11+F13</f>
        <v>0</v>
      </c>
      <c r="G10" s="51">
        <f>G11+G13</f>
        <v>35</v>
      </c>
      <c r="H10" s="51">
        <f>H11+H13</f>
        <v>0</v>
      </c>
      <c r="I10" s="51">
        <f>I11+I13</f>
        <v>0.9</v>
      </c>
      <c r="J10" s="52"/>
      <c r="K10" s="26"/>
      <c r="L10" s="50"/>
      <c r="M10" s="46"/>
    </row>
    <row r="11" spans="1:13" ht="19.5" customHeight="1">
      <c r="A11" s="25" t="s">
        <v>2</v>
      </c>
      <c r="B11" s="60" t="s">
        <v>21</v>
      </c>
      <c r="C11" s="60"/>
      <c r="D11" s="60"/>
      <c r="E11" s="26">
        <f>E12</f>
        <v>35</v>
      </c>
      <c r="F11" s="26">
        <f>SUM(F12:F14)</f>
        <v>0</v>
      </c>
      <c r="G11" s="26">
        <f>SUM(G12:G14)</f>
        <v>35</v>
      </c>
      <c r="H11" s="26">
        <f>SUM(H12:H14)</f>
        <v>0</v>
      </c>
      <c r="I11" s="26">
        <f>I12</f>
        <v>0</v>
      </c>
      <c r="J11" s="27"/>
      <c r="K11" s="27"/>
      <c r="L11" s="27"/>
      <c r="M11" s="11"/>
    </row>
    <row r="12" spans="1:13" s="14" customFormat="1" ht="226.5" customHeight="1">
      <c r="A12" s="28">
        <v>1</v>
      </c>
      <c r="B12" s="29" t="s">
        <v>42</v>
      </c>
      <c r="C12" s="29" t="s">
        <v>43</v>
      </c>
      <c r="D12" s="29" t="s">
        <v>90</v>
      </c>
      <c r="E12" s="29">
        <v>35</v>
      </c>
      <c r="F12" s="29"/>
      <c r="G12" s="29">
        <v>35</v>
      </c>
      <c r="H12" s="29"/>
      <c r="I12" s="29"/>
      <c r="J12" s="29" t="s">
        <v>64</v>
      </c>
      <c r="K12" s="29" t="s">
        <v>16</v>
      </c>
      <c r="L12" s="29" t="s">
        <v>89</v>
      </c>
      <c r="M12" s="21"/>
    </row>
    <row r="13" spans="1:13" s="45" customFormat="1" ht="20.25" customHeight="1">
      <c r="A13" s="50" t="s">
        <v>13</v>
      </c>
      <c r="B13" s="72" t="s">
        <v>19</v>
      </c>
      <c r="C13" s="73"/>
      <c r="D13" s="74"/>
      <c r="E13" s="26">
        <f>E14</f>
        <v>0.9</v>
      </c>
      <c r="F13" s="26">
        <f>F14</f>
        <v>0</v>
      </c>
      <c r="G13" s="26">
        <f>G14</f>
        <v>0</v>
      </c>
      <c r="H13" s="26">
        <f>H14</f>
        <v>0</v>
      </c>
      <c r="I13" s="26">
        <f>I14</f>
        <v>0.9</v>
      </c>
      <c r="J13" s="26"/>
      <c r="K13" s="26"/>
      <c r="L13" s="26"/>
      <c r="M13" s="22"/>
    </row>
    <row r="14" spans="1:12" s="14" customFormat="1" ht="138" customHeight="1">
      <c r="A14" s="28">
        <v>1</v>
      </c>
      <c r="B14" s="29" t="s">
        <v>47</v>
      </c>
      <c r="C14" s="29" t="s">
        <v>65</v>
      </c>
      <c r="D14" s="29" t="s">
        <v>48</v>
      </c>
      <c r="E14" s="29">
        <v>0.9</v>
      </c>
      <c r="F14" s="29"/>
      <c r="G14" s="35"/>
      <c r="H14" s="29"/>
      <c r="I14" s="29">
        <v>0.9</v>
      </c>
      <c r="J14" s="29" t="s">
        <v>72</v>
      </c>
      <c r="K14" s="29" t="s">
        <v>16</v>
      </c>
      <c r="L14" s="29" t="s">
        <v>66</v>
      </c>
    </row>
    <row r="15" spans="1:13" s="47" customFormat="1" ht="18" customHeight="1">
      <c r="A15" s="39" t="s">
        <v>85</v>
      </c>
      <c r="B15" s="71" t="s">
        <v>54</v>
      </c>
      <c r="C15" s="71"/>
      <c r="D15" s="71"/>
      <c r="E15" s="26">
        <f>E16+E19</f>
        <v>3.6399999999999997</v>
      </c>
      <c r="F15" s="26">
        <f>F16+F19</f>
        <v>0</v>
      </c>
      <c r="G15" s="26">
        <f>G16+G19</f>
        <v>0</v>
      </c>
      <c r="H15" s="26">
        <f>H16+H19</f>
        <v>0</v>
      </c>
      <c r="I15" s="26">
        <f>I16+I19</f>
        <v>3.6399999999999997</v>
      </c>
      <c r="J15" s="26"/>
      <c r="K15" s="26"/>
      <c r="L15" s="26"/>
      <c r="M15" s="46"/>
    </row>
    <row r="16" spans="1:13" s="13" customFormat="1" ht="18.75" customHeight="1">
      <c r="A16" s="26" t="s">
        <v>2</v>
      </c>
      <c r="B16" s="71" t="s">
        <v>19</v>
      </c>
      <c r="C16" s="71"/>
      <c r="D16" s="71"/>
      <c r="E16" s="26">
        <f>E17+E18</f>
        <v>3.6199999999999997</v>
      </c>
      <c r="F16" s="26">
        <f>F17+F18</f>
        <v>0</v>
      </c>
      <c r="G16" s="26">
        <f>G17+G18</f>
        <v>0</v>
      </c>
      <c r="H16" s="26">
        <f>H17+H18</f>
        <v>0</v>
      </c>
      <c r="I16" s="26">
        <f>I17+I18</f>
        <v>3.6199999999999997</v>
      </c>
      <c r="J16" s="26"/>
      <c r="K16" s="26"/>
      <c r="L16" s="26"/>
      <c r="M16" s="22"/>
    </row>
    <row r="17" spans="1:13" s="13" customFormat="1" ht="176.25" customHeight="1">
      <c r="A17" s="28">
        <v>1</v>
      </c>
      <c r="B17" s="41" t="s">
        <v>20</v>
      </c>
      <c r="C17" s="41" t="s">
        <v>22</v>
      </c>
      <c r="D17" s="41" t="s">
        <v>23</v>
      </c>
      <c r="E17" s="41">
        <v>0.32</v>
      </c>
      <c r="F17" s="41"/>
      <c r="G17" s="41"/>
      <c r="H17" s="41"/>
      <c r="I17" s="41">
        <v>0.32</v>
      </c>
      <c r="J17" s="41" t="s">
        <v>24</v>
      </c>
      <c r="K17" s="41" t="s">
        <v>41</v>
      </c>
      <c r="L17" s="41" t="s">
        <v>28</v>
      </c>
      <c r="M17" s="22"/>
    </row>
    <row r="18" spans="1:13" s="13" customFormat="1" ht="141.75" customHeight="1">
      <c r="A18" s="30">
        <v>2</v>
      </c>
      <c r="B18" s="41" t="s">
        <v>55</v>
      </c>
      <c r="C18" s="53" t="s">
        <v>56</v>
      </c>
      <c r="D18" s="41" t="s">
        <v>59</v>
      </c>
      <c r="E18" s="29">
        <v>3.3</v>
      </c>
      <c r="F18" s="29"/>
      <c r="G18" s="29"/>
      <c r="H18" s="29"/>
      <c r="I18" s="29">
        <v>3.3</v>
      </c>
      <c r="J18" s="41" t="s">
        <v>60</v>
      </c>
      <c r="K18" s="29" t="s">
        <v>41</v>
      </c>
      <c r="L18" s="41" t="s">
        <v>80</v>
      </c>
      <c r="M18" s="22"/>
    </row>
    <row r="19" spans="1:13" s="13" customFormat="1" ht="31.5" customHeight="1">
      <c r="A19" s="26" t="s">
        <v>13</v>
      </c>
      <c r="B19" s="71" t="s">
        <v>29</v>
      </c>
      <c r="C19" s="71"/>
      <c r="D19" s="71"/>
      <c r="E19" s="26">
        <f>E20</f>
        <v>0.02</v>
      </c>
      <c r="F19" s="26">
        <f>F20</f>
        <v>0</v>
      </c>
      <c r="G19" s="26">
        <f>G20</f>
        <v>0</v>
      </c>
      <c r="H19" s="26">
        <f>H20</f>
        <v>0</v>
      </c>
      <c r="I19" s="26">
        <f>I20</f>
        <v>0.02</v>
      </c>
      <c r="J19" s="26"/>
      <c r="K19" s="26"/>
      <c r="L19" s="26"/>
      <c r="M19" s="22"/>
    </row>
    <row r="20" spans="1:12" ht="150" customHeight="1">
      <c r="A20" s="41">
        <v>1</v>
      </c>
      <c r="B20" s="41" t="s">
        <v>31</v>
      </c>
      <c r="C20" s="41" t="s">
        <v>22</v>
      </c>
      <c r="D20" s="41" t="s">
        <v>30</v>
      </c>
      <c r="E20" s="41">
        <v>0.02</v>
      </c>
      <c r="F20" s="41"/>
      <c r="G20" s="41"/>
      <c r="H20" s="41"/>
      <c r="I20" s="41">
        <v>0.02</v>
      </c>
      <c r="J20" s="41" t="s">
        <v>32</v>
      </c>
      <c r="K20" s="41" t="s">
        <v>41</v>
      </c>
      <c r="L20" s="41" t="s">
        <v>33</v>
      </c>
    </row>
    <row r="21" spans="1:13" s="13" customFormat="1" ht="21" customHeight="1">
      <c r="A21" s="25" t="s">
        <v>86</v>
      </c>
      <c r="B21" s="56" t="s">
        <v>36</v>
      </c>
      <c r="C21" s="56"/>
      <c r="D21" s="56"/>
      <c r="E21" s="26">
        <f>E22</f>
        <v>0.8999999999999999</v>
      </c>
      <c r="F21" s="26">
        <f>F22</f>
        <v>0</v>
      </c>
      <c r="G21" s="26">
        <f>G22</f>
        <v>0</v>
      </c>
      <c r="H21" s="26">
        <f>H22</f>
        <v>0</v>
      </c>
      <c r="I21" s="26">
        <f>I22</f>
        <v>0.8999999999999999</v>
      </c>
      <c r="J21" s="48"/>
      <c r="K21" s="48"/>
      <c r="L21" s="49"/>
      <c r="M21" s="22"/>
    </row>
    <row r="22" spans="1:12" ht="31.5" customHeight="1">
      <c r="A22" s="25" t="s">
        <v>2</v>
      </c>
      <c r="B22" s="60" t="s">
        <v>21</v>
      </c>
      <c r="C22" s="60"/>
      <c r="D22" s="60"/>
      <c r="E22" s="26">
        <f>E23+E24</f>
        <v>0.8999999999999999</v>
      </c>
      <c r="F22" s="26">
        <f>F23+F24</f>
        <v>0</v>
      </c>
      <c r="G22" s="26">
        <f>G23+G24</f>
        <v>0</v>
      </c>
      <c r="H22" s="26">
        <f>H23+H24</f>
        <v>0</v>
      </c>
      <c r="I22" s="26">
        <f>I23+I24</f>
        <v>0.8999999999999999</v>
      </c>
      <c r="J22" s="27"/>
      <c r="K22" s="27"/>
      <c r="L22" s="27"/>
    </row>
    <row r="23" spans="1:13" s="14" customFormat="1" ht="63" customHeight="1">
      <c r="A23" s="68">
        <v>1</v>
      </c>
      <c r="B23" s="67" t="s">
        <v>11</v>
      </c>
      <c r="C23" s="67" t="s">
        <v>12</v>
      </c>
      <c r="D23" s="29" t="s">
        <v>27</v>
      </c>
      <c r="E23" s="29">
        <v>0.2</v>
      </c>
      <c r="F23" s="29"/>
      <c r="G23" s="29"/>
      <c r="H23" s="29"/>
      <c r="I23" s="29">
        <f>E23-F23</f>
        <v>0.2</v>
      </c>
      <c r="J23" s="67" t="s">
        <v>26</v>
      </c>
      <c r="K23" s="67" t="s">
        <v>16</v>
      </c>
      <c r="L23" s="67" t="s">
        <v>68</v>
      </c>
      <c r="M23" s="21"/>
    </row>
    <row r="24" spans="1:13" s="14" customFormat="1" ht="72.75" customHeight="1">
      <c r="A24" s="68"/>
      <c r="B24" s="67"/>
      <c r="C24" s="67"/>
      <c r="D24" s="29" t="s">
        <v>25</v>
      </c>
      <c r="E24" s="29">
        <v>0.7</v>
      </c>
      <c r="F24" s="29"/>
      <c r="G24" s="29"/>
      <c r="H24" s="29"/>
      <c r="I24" s="29">
        <f>E24-F24</f>
        <v>0.7</v>
      </c>
      <c r="J24" s="67"/>
      <c r="K24" s="67"/>
      <c r="L24" s="67"/>
      <c r="M24" s="21"/>
    </row>
    <row r="25" spans="1:13" s="13" customFormat="1" ht="26.25" customHeight="1">
      <c r="A25" s="39" t="s">
        <v>88</v>
      </c>
      <c r="B25" s="69" t="s">
        <v>53</v>
      </c>
      <c r="C25" s="69"/>
      <c r="D25" s="69"/>
      <c r="E25" s="26">
        <f aca="true" t="shared" si="1" ref="E25:I26">E26</f>
        <v>9.95</v>
      </c>
      <c r="F25" s="26">
        <f t="shared" si="1"/>
        <v>9.95</v>
      </c>
      <c r="G25" s="26">
        <f t="shared" si="1"/>
        <v>0</v>
      </c>
      <c r="H25" s="26">
        <f t="shared" si="1"/>
        <v>0</v>
      </c>
      <c r="I25" s="26">
        <f t="shared" si="1"/>
        <v>0</v>
      </c>
      <c r="J25" s="52"/>
      <c r="K25" s="54"/>
      <c r="L25" s="54"/>
      <c r="M25" s="22"/>
    </row>
    <row r="26" spans="1:12" s="13" customFormat="1" ht="20.25" customHeight="1">
      <c r="A26" s="26" t="s">
        <v>2</v>
      </c>
      <c r="B26" s="26" t="s">
        <v>14</v>
      </c>
      <c r="C26" s="26"/>
      <c r="D26" s="26"/>
      <c r="E26" s="26">
        <f t="shared" si="1"/>
        <v>9.95</v>
      </c>
      <c r="F26" s="26">
        <f t="shared" si="1"/>
        <v>9.95</v>
      </c>
      <c r="G26" s="26">
        <f t="shared" si="1"/>
        <v>0</v>
      </c>
      <c r="H26" s="26">
        <f t="shared" si="1"/>
        <v>0</v>
      </c>
      <c r="I26" s="26">
        <f t="shared" si="1"/>
        <v>0</v>
      </c>
      <c r="J26" s="26"/>
      <c r="K26" s="26"/>
      <c r="L26" s="26"/>
    </row>
    <row r="27" spans="1:13" ht="110.25" customHeight="1">
      <c r="A27" s="28">
        <v>1</v>
      </c>
      <c r="B27" s="43" t="s">
        <v>50</v>
      </c>
      <c r="C27" s="43" t="s">
        <v>51</v>
      </c>
      <c r="D27" s="43" t="s">
        <v>70</v>
      </c>
      <c r="E27" s="32">
        <v>9.95</v>
      </c>
      <c r="F27" s="32">
        <f>E27</f>
        <v>9.95</v>
      </c>
      <c r="G27" s="32"/>
      <c r="H27" s="32"/>
      <c r="I27" s="32"/>
      <c r="J27" s="43" t="s">
        <v>52</v>
      </c>
      <c r="K27" s="43" t="s">
        <v>41</v>
      </c>
      <c r="L27" s="29" t="s">
        <v>84</v>
      </c>
      <c r="M27" s="11"/>
    </row>
    <row r="28" spans="1:13" s="47" customFormat="1" ht="23.25" customHeight="1">
      <c r="A28" s="39" t="s">
        <v>87</v>
      </c>
      <c r="B28" s="69" t="s">
        <v>40</v>
      </c>
      <c r="C28" s="69"/>
      <c r="D28" s="50"/>
      <c r="E28" s="51">
        <f>E29</f>
        <v>0.1</v>
      </c>
      <c r="F28" s="51">
        <f>F29</f>
        <v>0</v>
      </c>
      <c r="G28" s="51">
        <f>G29</f>
        <v>0</v>
      </c>
      <c r="H28" s="51">
        <f>H29</f>
        <v>0</v>
      </c>
      <c r="I28" s="51">
        <f>I29</f>
        <v>0.1</v>
      </c>
      <c r="J28" s="52"/>
      <c r="K28" s="50"/>
      <c r="L28" s="50"/>
      <c r="M28" s="46"/>
    </row>
    <row r="29" spans="1:12" ht="15.75">
      <c r="A29" s="25" t="s">
        <v>2</v>
      </c>
      <c r="B29" s="60" t="s">
        <v>19</v>
      </c>
      <c r="C29" s="60"/>
      <c r="D29" s="60"/>
      <c r="E29" s="26">
        <f>E30</f>
        <v>0.1</v>
      </c>
      <c r="F29" s="26"/>
      <c r="G29" s="26"/>
      <c r="H29" s="26"/>
      <c r="I29" s="26">
        <f>I30</f>
        <v>0.1</v>
      </c>
      <c r="J29" s="38"/>
      <c r="K29" s="31"/>
      <c r="L29" s="31"/>
    </row>
    <row r="30" spans="1:13" s="14" customFormat="1" ht="73.5" customHeight="1">
      <c r="A30" s="28">
        <v>1</v>
      </c>
      <c r="B30" s="43" t="s">
        <v>37</v>
      </c>
      <c r="C30" s="33" t="s">
        <v>38</v>
      </c>
      <c r="D30" s="33" t="s">
        <v>58</v>
      </c>
      <c r="E30" s="29">
        <f>SUM(F30:I30)</f>
        <v>0.1</v>
      </c>
      <c r="F30" s="42"/>
      <c r="G30" s="29"/>
      <c r="H30" s="29"/>
      <c r="I30" s="29">
        <v>0.1</v>
      </c>
      <c r="J30" s="29" t="s">
        <v>39</v>
      </c>
      <c r="K30" s="29" t="s">
        <v>41</v>
      </c>
      <c r="L30" s="34"/>
      <c r="M30" s="21"/>
    </row>
    <row r="31" spans="1:13" s="13" customFormat="1" ht="22.5" customHeight="1">
      <c r="A31" s="63" t="s">
        <v>57</v>
      </c>
      <c r="B31" s="63"/>
      <c r="C31" s="63"/>
      <c r="D31" s="63"/>
      <c r="E31" s="51">
        <f>E28+E25+E15+E21+E10+E7</f>
        <v>50.5684</v>
      </c>
      <c r="F31" s="51">
        <f>F28+F25+F15+F21+++++++F10+++++F7</f>
        <v>9.95</v>
      </c>
      <c r="G31" s="51">
        <f>G28+G25+G15+G21+++++++G10+++++G7</f>
        <v>35</v>
      </c>
      <c r="H31" s="51">
        <f>H28+H25+H15+H21+++++++H10+++++H7</f>
        <v>0</v>
      </c>
      <c r="I31" s="51">
        <f>I28+I25+I15+I21+++++++I10+++++I7</f>
        <v>5.6184</v>
      </c>
      <c r="J31" s="52"/>
      <c r="K31" s="54"/>
      <c r="L31" s="54"/>
      <c r="M31" s="22"/>
    </row>
  </sheetData>
  <sheetProtection/>
  <mergeCells count="32">
    <mergeCell ref="A31:D31"/>
    <mergeCell ref="B15:D15"/>
    <mergeCell ref="B16:D16"/>
    <mergeCell ref="B21:D21"/>
    <mergeCell ref="B29:D29"/>
    <mergeCell ref="B7:D7"/>
    <mergeCell ref="K23:K24"/>
    <mergeCell ref="B28:C28"/>
    <mergeCell ref="B11:D11"/>
    <mergeCell ref="B25:D25"/>
    <mergeCell ref="B13:D13"/>
    <mergeCell ref="A5:A6"/>
    <mergeCell ref="L5:L6"/>
    <mergeCell ref="A1:B1"/>
    <mergeCell ref="B22:D22"/>
    <mergeCell ref="B19:D19"/>
    <mergeCell ref="J5:J6"/>
    <mergeCell ref="K5:K6"/>
    <mergeCell ref="E5:E6"/>
    <mergeCell ref="F5:I5"/>
    <mergeCell ref="B5:B6"/>
    <mergeCell ref="C5:C6"/>
    <mergeCell ref="A2:L2"/>
    <mergeCell ref="L23:L24"/>
    <mergeCell ref="D5:D6"/>
    <mergeCell ref="C23:C24"/>
    <mergeCell ref="B23:B24"/>
    <mergeCell ref="A23:A24"/>
    <mergeCell ref="A3:L3"/>
    <mergeCell ref="B8:D8"/>
    <mergeCell ref="B10:D10"/>
    <mergeCell ref="J23:J24"/>
  </mergeCells>
  <printOptions/>
  <pageMargins left="0.26" right="0.2" top="0.4" bottom="0.4" header="0.22" footer="0.21"/>
  <pageSetup fitToHeight="0" horizontalDpi="600" verticalDpi="6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2021-10-21T09:09:07Z</cp:lastPrinted>
  <dcterms:created xsi:type="dcterms:W3CDTF">2006-09-16T00:00:00Z</dcterms:created>
  <dcterms:modified xsi:type="dcterms:W3CDTF">2021-11-04T04:30:59Z</dcterms:modified>
  <cp:category/>
  <cp:version/>
  <cp:contentType/>
  <cp:contentStatus/>
</cp:coreProperties>
</file>